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<sst xmlns="http://schemas.openxmlformats.org/spreadsheetml/2006/main" count="20" uniqueCount="13">
  <si>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balance of stat. Fee avail.</t>
  </si>
  <si>
    <t>PrC § 10800</t>
  </si>
  <si>
    <t xml:space="preserve">previously pd. </t>
  </si>
  <si>
    <t>specific partial pmnt. due one person</t>
  </si>
  <si>
    <t>remaining statutory fee for other person.</t>
  </si>
  <si>
    <t>first</t>
  </si>
  <si>
    <t>next</t>
  </si>
  <si>
    <t>=</t>
  </si>
  <si>
    <t>Optional calculations -- use only if they apply:</t>
  </si>
  <si>
    <t>Range</t>
  </si>
  <si>
    <t>Cumulative</t>
  </si>
  <si>
    <t xml:space="preserve"> PROBATE FEE BASE</t>
  </si>
  <si>
    <t xml:space="preserve"> STATUTORY COMPENSATION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</si>
</sst>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44" fontId="2" fillId="0" borderId="0" xfId="44" applyFont="1" applyAlignment="1">
      <alignment/>
    </xf>
    <xf numFmtId="166" fontId="2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4" fontId="1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2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.7109375" style="1" customWidth="1"/>
    <col min="2" max="2" width="18.57421875" style="1" customWidth="1"/>
    <col min="3" max="3" width="8.00390625" style="1" customWidth="1"/>
    <col min="4" max="4" width="2.8515625" style="1" customWidth="1"/>
    <col min="5" max="5" width="17.28125" style="1" customWidth="1"/>
    <col min="6" max="6" width="6.140625" style="1" customWidth="1"/>
    <col min="7" max="7" width="14.8515625" style="1" customWidth="1"/>
    <col min="8" max="8" width="14.28125" style="1" customWidth="1"/>
    <col min="9" max="16384" width="9.140625" style="1" customWidth="1"/>
  </cols>
  <sheetData>
    <row r="1" ht="8.25" customHeight="1"/>
    <row r="2" spans="2:8" ht="15.75">
      <c r="B2" s="16">
        <v>0</v>
      </c>
      <c r="C2" s="14" t="s">
        <v>11</v>
      </c>
      <c r="D2" s="12"/>
      <c r="E2" s="3"/>
      <c r="F2" s="3"/>
      <c r="G2" s="3"/>
      <c r="H2" s="1" t="s">
        <v>1</v>
      </c>
    </row>
    <row r="3" spans="2:7" ht="15.75">
      <c r="B3" s="12">
        <f>E11</f>
        <v>0</v>
      </c>
      <c r="C3" s="14" t="s">
        <v>12</v>
      </c>
      <c r="D3" s="12"/>
      <c r="E3" s="3"/>
      <c r="F3" s="3"/>
      <c r="G3" s="3"/>
    </row>
    <row r="4" spans="2:8" ht="15">
      <c r="B4" s="3"/>
      <c r="C4" s="3"/>
      <c r="D4" s="3"/>
      <c r="E4" s="3"/>
      <c r="F4" s="3"/>
      <c r="G4" s="17" t="s">
        <v>9</v>
      </c>
      <c r="H4" s="11" t="s">
        <v>10</v>
      </c>
    </row>
    <row r="5" spans="2:9" ht="15">
      <c r="B5" s="18">
        <f>IF($B$2&lt;100000,$B$2,100000)</f>
        <v>0</v>
      </c>
      <c r="C5" s="10">
        <v>0.04</v>
      </c>
      <c r="D5" s="13" t="s">
        <v>7</v>
      </c>
      <c r="E5" s="13">
        <f>IF($B$2&lt;100000,$B$2*C5,4000)</f>
        <v>0</v>
      </c>
      <c r="F5" s="7" t="s">
        <v>5</v>
      </c>
      <c r="G5" s="6">
        <v>100000</v>
      </c>
      <c r="H5" s="6">
        <f>G5</f>
        <v>100000</v>
      </c>
      <c r="I5" s="3"/>
    </row>
    <row r="6" spans="2:9" ht="15">
      <c r="B6" s="18">
        <f>IF($B$2&lt;(G5+0.01),0,IF($B$2&gt;(H6),(G6),(($B$2-G5))))</f>
        <v>0</v>
      </c>
      <c r="C6" s="10">
        <v>0.03</v>
      </c>
      <c r="D6" s="13" t="s">
        <v>7</v>
      </c>
      <c r="E6" s="13">
        <f>IF($B$2&lt;(H5+0.01),0,IF($B$2&gt;(H6),(C6*G6),(($B$2-H5)*C6)))</f>
        <v>0</v>
      </c>
      <c r="F6" s="7" t="s">
        <v>6</v>
      </c>
      <c r="G6" s="6">
        <v>100000</v>
      </c>
      <c r="H6" s="6">
        <f>H5+G6</f>
        <v>200000</v>
      </c>
      <c r="I6" s="3"/>
    </row>
    <row r="7" spans="2:9" ht="15">
      <c r="B7" s="18">
        <f>IF($B$2&lt;(H6+0.01),0,IF($B$2&gt;(H7),(G7),(($B$2-H6))))</f>
        <v>0</v>
      </c>
      <c r="C7" s="10">
        <v>0.02</v>
      </c>
      <c r="D7" s="13" t="s">
        <v>7</v>
      </c>
      <c r="E7" s="13">
        <f>IF($B$2&lt;(H6+0.01),0,IF($B$2&gt;(H7),(C7*G7),(($B$2-H6)*C7)))</f>
        <v>0</v>
      </c>
      <c r="F7" s="7" t="s">
        <v>6</v>
      </c>
      <c r="G7" s="6">
        <v>800000</v>
      </c>
      <c r="H7" s="6">
        <f>H6+G7</f>
        <v>1000000</v>
      </c>
      <c r="I7" s="3"/>
    </row>
    <row r="8" spans="2:9" ht="15">
      <c r="B8" s="18">
        <f>IF($B$2&lt;(H7+0.01),0,IF($B$2&gt;(H8),(G8),(($B$2-H7))))</f>
        <v>0</v>
      </c>
      <c r="C8" s="10">
        <v>0.01</v>
      </c>
      <c r="D8" s="13" t="s">
        <v>7</v>
      </c>
      <c r="E8" s="13">
        <f>IF($B$2&lt;(H7+0.01),0,IF($B$2&gt;(H8),(C8*G8),(($B$2-H7)*C8)))</f>
        <v>0</v>
      </c>
      <c r="F8" s="7" t="s">
        <v>6</v>
      </c>
      <c r="G8" s="6">
        <v>9000000</v>
      </c>
      <c r="H8" s="6">
        <f>H7+G8</f>
        <v>10000000</v>
      </c>
      <c r="I8" s="3"/>
    </row>
    <row r="9" spans="2:9" ht="15">
      <c r="B9" s="18">
        <f>IF($B$2&lt;(H8+0.01),0,IF($B$2&gt;(H9),(G9),(($B$2-H8))))</f>
        <v>0</v>
      </c>
      <c r="C9" s="10">
        <v>0.005</v>
      </c>
      <c r="D9" s="13" t="s">
        <v>7</v>
      </c>
      <c r="E9" s="13">
        <f>IF($B$2&lt;(H8+0.01),0,IF($B$2&gt;(H9),(C9*G9),(($B$2-H8)*C9)))</f>
        <v>0</v>
      </c>
      <c r="F9" s="8" t="s">
        <v>6</v>
      </c>
      <c r="G9" s="6">
        <v>15000000</v>
      </c>
      <c r="H9" s="6">
        <f>H8+G9</f>
        <v>25000000</v>
      </c>
      <c r="I9" s="3"/>
    </row>
    <row r="10" spans="2:9" ht="15">
      <c r="B10" s="18">
        <f>IF($B$2&lt;(H9+0.01),0,IF($B$2&gt;H9,($B$2-H9)))</f>
        <v>0</v>
      </c>
      <c r="C10" s="9"/>
      <c r="D10" s="15"/>
      <c r="E10" s="13">
        <f>IF($B$2&gt;(H9),"Ct. Discretion",)</f>
        <v>0</v>
      </c>
      <c r="F10" s="9"/>
      <c r="G10" s="19"/>
      <c r="H10" s="3"/>
      <c r="I10" s="3"/>
    </row>
    <row r="11" spans="2:9" ht="15">
      <c r="B11" s="9"/>
      <c r="C11" s="9"/>
      <c r="D11" s="9"/>
      <c r="E11" s="13">
        <f>SUM(E5:E10)</f>
        <v>0</v>
      </c>
      <c r="F11" s="9"/>
      <c r="G11" s="19"/>
      <c r="H11" s="3"/>
      <c r="I11" s="3"/>
    </row>
    <row r="12" spans="5:7" ht="15">
      <c r="E12" s="2"/>
      <c r="G12" s="4"/>
    </row>
    <row r="13" ht="15">
      <c r="E13" s="2"/>
    </row>
    <row r="15" spans="2:5" ht="15">
      <c r="B15" s="20" t="s">
        <v>8</v>
      </c>
      <c r="C15" s="21"/>
      <c r="D15" s="21"/>
      <c r="E15" s="22"/>
    </row>
    <row r="16" spans="2:5" ht="15">
      <c r="B16" s="23">
        <v>0</v>
      </c>
      <c r="C16" s="2"/>
      <c r="D16" s="2"/>
      <c r="E16" s="1" t="s">
        <v>2</v>
      </c>
    </row>
    <row r="17" spans="2:5" ht="15">
      <c r="B17" s="2">
        <f>E11-B16</f>
        <v>0</v>
      </c>
      <c r="C17" s="2"/>
      <c r="D17" s="2"/>
      <c r="E17" s="1" t="s">
        <v>0</v>
      </c>
    </row>
    <row r="18" spans="2:5" ht="15">
      <c r="B18" s="2">
        <v>0</v>
      </c>
      <c r="C18" s="2"/>
      <c r="D18" s="2"/>
      <c r="E18" s="1" t="s">
        <v>3</v>
      </c>
    </row>
    <row r="19" spans="2:5" ht="15">
      <c r="B19" s="2">
        <f>B17-B18</f>
        <v>0</v>
      </c>
      <c r="C19" s="2"/>
      <c r="D19" s="2"/>
      <c r="E19" s="1" t="s">
        <v>4</v>
      </c>
    </row>
    <row r="24" spans="2:4" ht="15">
      <c r="B24" s="5"/>
      <c r="C24" s="5"/>
      <c r="D24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 Costa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Edward Green</dc:creator>
  <cp:keywords/>
  <dc:description/>
  <cp:lastModifiedBy>diazc</cp:lastModifiedBy>
  <cp:lastPrinted>2002-02-06T23:06:48Z</cp:lastPrinted>
  <dcterms:created xsi:type="dcterms:W3CDTF">2002-02-06T21:54:09Z</dcterms:created>
  <dcterms:modified xsi:type="dcterms:W3CDTF">2008-05-09T18:38:32Z</dcterms:modified>
  <cp:category/>
  <cp:version/>
  <cp:contentType/>
  <cp:contentStatus/>
</cp:coreProperties>
</file>